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c2dd506609a1a5/Desktop/Allen/docs/"/>
    </mc:Choice>
  </mc:AlternateContent>
  <xr:revisionPtr revIDLastSave="1279" documentId="8_{4FCE2B77-891B-4707-9C56-1786B712FE62}" xr6:coauthVersionLast="47" xr6:coauthVersionMax="47" xr10:uidLastSave="{2387B7A7-605C-45CE-B797-934D33636949}"/>
  <bookViews>
    <workbookView xWindow="4035" yWindow="-21405" windowWidth="29955" windowHeight="20250" xr2:uid="{A6064DED-6994-4B32-A0AD-CD92610AB1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52" i="1" s="1"/>
  <c r="F16" i="1"/>
  <c r="F23" i="1" s="1"/>
  <c r="F31" i="1" s="1"/>
  <c r="F56" i="1" s="1"/>
  <c r="F47" i="1" l="1"/>
  <c r="F48" i="1" s="1"/>
  <c r="F51" i="1" s="1"/>
  <c r="F29" i="1"/>
  <c r="F58" i="1" l="1"/>
  <c r="F60" i="1" s="1"/>
</calcChain>
</file>

<file path=xl/sharedStrings.xml><?xml version="1.0" encoding="utf-8"?>
<sst xmlns="http://schemas.openxmlformats.org/spreadsheetml/2006/main" count="63" uniqueCount="53">
  <si>
    <t>Important Factors</t>
  </si>
  <si>
    <t>How many units have sustained damage:</t>
  </si>
  <si>
    <t>How much do your association documents</t>
  </si>
  <si>
    <t xml:space="preserve">          allow you to assess your unit owners:</t>
  </si>
  <si>
    <t>Association</t>
  </si>
  <si>
    <t>the items requiring repair or replacement. If the depreciation is listed as “Recoverable Depreciation” you may be able</t>
  </si>
  <si>
    <r>
      <rPr>
        <b/>
        <i/>
        <u/>
        <sz val="12"/>
        <color rgb="FF0070C0"/>
        <rFont val="Calibri"/>
        <family val="2"/>
        <scheme val="minor"/>
      </rPr>
      <t>Recoverable Depreciation</t>
    </r>
    <r>
      <rPr>
        <b/>
        <i/>
        <sz val="11"/>
        <color rgb="FF0070C0"/>
        <rFont val="Calibri"/>
        <family val="2"/>
        <scheme val="minor"/>
      </rPr>
      <t xml:space="preserve"> – In some estimates, depreciation maybe applied, based on the age and conditions of </t>
    </r>
  </si>
  <si>
    <t xml:space="preserve">to collect the depreciation after the completion of the repairs and the expense has been incurred. You will need to </t>
  </si>
  <si>
    <t>forward the final bill/invoice/proof of payment from the repairer. A re-inspection may be required of completed repairs.</t>
  </si>
  <si>
    <t>assoication to cover the association's deductible.</t>
  </si>
  <si>
    <t>This is usually found in the "Insurance" section of your association documents.</t>
  </si>
  <si>
    <r>
      <rPr>
        <b/>
        <i/>
        <u/>
        <sz val="12"/>
        <color rgb="FF0070C0"/>
        <rFont val="Calibri"/>
        <family val="2"/>
        <scheme val="minor"/>
      </rPr>
      <t>Loss Assessment</t>
    </r>
    <r>
      <rPr>
        <b/>
        <i/>
        <sz val="11"/>
        <color rgb="FF0070C0"/>
        <rFont val="Calibri"/>
        <family val="2"/>
        <scheme val="minor"/>
      </rPr>
      <t xml:space="preserve"> – The unitowners policy will pay for the unit owner's share of any "Loss Assessment" charged by the</t>
    </r>
  </si>
  <si>
    <r>
      <rPr>
        <b/>
        <i/>
        <u/>
        <sz val="12"/>
        <color rgb="FF0070C0"/>
        <rFont val="Calibri"/>
        <family val="2"/>
        <scheme val="minor"/>
      </rPr>
      <t>Deductible</t>
    </r>
    <r>
      <rPr>
        <b/>
        <i/>
        <sz val="11"/>
        <color rgb="FF0070C0"/>
        <rFont val="Calibri"/>
        <family val="2"/>
        <scheme val="minor"/>
      </rPr>
      <t xml:space="preserve"> – The amount the insurance company will deduct from the loss before paying up to the policy limits.</t>
    </r>
  </si>
  <si>
    <t>This is found in the declaration pages of your Association's Package or Property Insurance Policy.</t>
  </si>
  <si>
    <t>1. Unitowners policies are not always issued with enough Loss Assessment coverage. It is in the association's best interest to</t>
  </si>
  <si>
    <t>encourage all unit owners to carry enough Loss Assessment coverage to cover their portion of the association's deductible.</t>
  </si>
  <si>
    <t>2. A deductible may or may not be applied to Loss Assessment Coverage. The deductible is the unit owner's responsibility.</t>
  </si>
  <si>
    <t>3. The unit owner still has to pay the full amount assessed even if they have a deductible.</t>
  </si>
  <si>
    <t>This is found in the declaration pages of the Unitowners Insurance Policies.</t>
  </si>
  <si>
    <t>Association Net</t>
  </si>
  <si>
    <t>What is the estimated total association cost:</t>
  </si>
  <si>
    <t>This is found in association's claims adjuster's estimate.</t>
  </si>
  <si>
    <r>
      <t xml:space="preserve">What is your associations </t>
    </r>
    <r>
      <rPr>
        <b/>
        <i/>
        <sz val="11"/>
        <color rgb="FF0070C0"/>
        <rFont val="Calibri"/>
        <family val="2"/>
        <scheme val="minor"/>
      </rPr>
      <t>deductible</t>
    </r>
    <r>
      <rPr>
        <b/>
        <sz val="11"/>
        <color theme="1"/>
        <rFont val="Calibri"/>
        <family val="2"/>
        <scheme val="minor"/>
      </rPr>
      <t>:</t>
    </r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</si>
  <si>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Replacement Cost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</si>
  <si>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Recoverable Depreciation</t>
    </r>
  </si>
  <si>
    <t xml:space="preserve">     Net Claim</t>
  </si>
  <si>
    <t xml:space="preserve">     Recoverable Depreciation</t>
  </si>
  <si>
    <t xml:space="preserve">     Total Collected by the Association</t>
  </si>
  <si>
    <r>
      <rPr>
        <b/>
        <i/>
        <u/>
        <sz val="12"/>
        <color rgb="FF0070C0"/>
        <rFont val="Calibri"/>
        <family val="2"/>
        <scheme val="minor"/>
      </rPr>
      <t>Replacement Cost</t>
    </r>
    <r>
      <rPr>
        <b/>
        <i/>
        <sz val="11"/>
        <color rgb="FF0070C0"/>
        <rFont val="Calibri"/>
        <family val="2"/>
        <scheme val="minor"/>
      </rPr>
      <t xml:space="preserve"> – This will provide for the repair or replacement without deduction for depreciation. 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</si>
  <si>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Deductible</t>
    </r>
  </si>
  <si>
    <t xml:space="preserve">Association </t>
  </si>
  <si>
    <t>What is your associations</t>
  </si>
  <si>
    <r>
      <t xml:space="preserve">               </t>
    </r>
    <r>
      <rPr>
        <b/>
        <i/>
        <sz val="11"/>
        <color rgb="FF0070C0"/>
        <rFont val="Calibri"/>
        <family val="2"/>
        <scheme val="minor"/>
      </rPr>
      <t>Total Insured Value</t>
    </r>
  </si>
  <si>
    <r>
      <rPr>
        <b/>
        <i/>
        <u/>
        <sz val="12"/>
        <color rgb="FF0070C0"/>
        <rFont val="Calibri"/>
        <family val="2"/>
        <scheme val="minor"/>
      </rPr>
      <t>Total Insured Value</t>
    </r>
    <r>
      <rPr>
        <b/>
        <i/>
        <sz val="11"/>
        <color rgb="FF0070C0"/>
        <rFont val="Calibri"/>
        <family val="2"/>
        <scheme val="minor"/>
      </rPr>
      <t xml:space="preserve"> - The sum of the values of all of the association's buidlings.</t>
    </r>
  </si>
  <si>
    <t>What is each units portion of the deductible:</t>
  </si>
  <si>
    <t>Equals $112,670 (total deductible) divided by 48 (total number of units)</t>
  </si>
  <si>
    <t>Assuming each unit owner has at least</t>
  </si>
  <si>
    <r>
      <t xml:space="preserve">                   in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Coverage:</t>
    </r>
  </si>
  <si>
    <t xml:space="preserve">                   Total Collected = 48 X $2,347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</si>
  <si>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Wind or Hail Damage Claim</t>
    </r>
  </si>
  <si>
    <t>These are found in your claims adjuster's estimate.</t>
  </si>
  <si>
    <t>Total Collected by the Association</t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</si>
  <si>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 xml:space="preserve">Loss Assessment </t>
    </r>
    <r>
      <rPr>
        <b/>
        <sz val="11"/>
        <rFont val="Calibri"/>
        <family val="2"/>
        <scheme val="minor"/>
      </rPr>
      <t>Payments</t>
    </r>
  </si>
  <si>
    <t>*This assumes that each unit owner has at least $2,347 in Loss Assessment Coverage.</t>
  </si>
  <si>
    <t>If some of the unit owners do not have enough coverage the association will be short.</t>
  </si>
  <si>
    <t>Wind or Hail Damage Claim</t>
  </si>
  <si>
    <t>Text Legend:</t>
  </si>
  <si>
    <t>Descriptions</t>
  </si>
  <si>
    <t>Notes</t>
  </si>
  <si>
    <t>Locations</t>
  </si>
  <si>
    <t>Enough Coverage</t>
  </si>
  <si>
    <t>Not Enough Coverage</t>
  </si>
  <si>
    <t>1% of Total Building Values $11,266,960 X 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</si>
</sst>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 indent="5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7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0" fillId="0" borderId="0" xfId="0" applyFill="1"/>
    <xf numFmtId="164" fontId="7" fillId="0" borderId="0" xfId="0" applyNumberFormat="1" applyFont="1" applyFill="1"/>
    <xf numFmtId="0" fontId="0" fillId="2" borderId="0" xfId="0" applyFill="1"/>
    <xf numFmtId="0" fontId="14" fillId="0" borderId="0" xfId="0" applyFont="1"/>
    <xf numFmtId="0" fontId="16" fillId="0" borderId="0" xfId="0" applyFont="1"/>
    <xf numFmtId="0" fontId="16" fillId="2" borderId="0" xfId="0" applyFont="1" applyFill="1"/>
    <xf numFmtId="0" fontId="1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3" fillId="0" borderId="0" xfId="0" applyFont="1" applyBorder="1"/>
    <xf numFmtId="0" fontId="6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7" xfId="0" applyFont="1" applyBorder="1"/>
    <xf numFmtId="0" fontId="9" fillId="0" borderId="7" xfId="0" applyFont="1" applyBorder="1"/>
    <xf numFmtId="0" fontId="0" fillId="0" borderId="8" xfId="0" applyBorder="1"/>
    <xf numFmtId="0" fontId="19" fillId="2" borderId="0" xfId="0" applyFont="1" applyFill="1"/>
    <xf numFmtId="164" fontId="7" fillId="0" borderId="0" xfId="0" applyNumberFormat="1" applyFont="1" applyBorder="1"/>
    <xf numFmtId="0" fontId="1" fillId="0" borderId="6" xfId="0" applyFont="1" applyBorder="1"/>
    <xf numFmtId="0" fontId="8" fillId="0" borderId="7" xfId="0" applyFont="1" applyBorder="1"/>
    <xf numFmtId="164" fontId="7" fillId="0" borderId="7" xfId="0" applyNumberFormat="1" applyFont="1" applyFill="1" applyBorder="1"/>
    <xf numFmtId="164" fontId="7" fillId="0" borderId="0" xfId="0" applyNumberFormat="1" applyFont="1" applyFill="1" applyBorder="1"/>
    <xf numFmtId="0" fontId="9" fillId="0" borderId="2" xfId="0" applyFont="1" applyBorder="1"/>
    <xf numFmtId="0" fontId="10" fillId="0" borderId="2" xfId="0" applyFont="1" applyBorder="1"/>
    <xf numFmtId="6" fontId="7" fillId="0" borderId="7" xfId="0" applyNumberFormat="1" applyFont="1" applyBorder="1"/>
    <xf numFmtId="0" fontId="10" fillId="0" borderId="7" xfId="0" applyFont="1" applyBorder="1"/>
    <xf numFmtId="0" fontId="1" fillId="0" borderId="9" xfId="0" applyFont="1" applyBorder="1"/>
    <xf numFmtId="0" fontId="0" fillId="0" borderId="10" xfId="0" applyBorder="1"/>
    <xf numFmtId="0" fontId="9" fillId="0" borderId="10" xfId="0" applyFont="1" applyBorder="1"/>
    <xf numFmtId="0" fontId="0" fillId="0" borderId="11" xfId="0" applyBorder="1"/>
    <xf numFmtId="0" fontId="19" fillId="0" borderId="0" xfId="0" applyFont="1" applyFill="1"/>
    <xf numFmtId="0" fontId="7" fillId="0" borderId="10" xfId="0" applyFont="1" applyFill="1" applyBorder="1"/>
    <xf numFmtId="164" fontId="7" fillId="0" borderId="10" xfId="0" applyNumberFormat="1" applyFont="1" applyFill="1" applyBorder="1"/>
    <xf numFmtId="6" fontId="20" fillId="2" borderId="2" xfId="0" applyNumberFormat="1" applyFont="1" applyFill="1" applyBorder="1"/>
    <xf numFmtId="0" fontId="20" fillId="0" borderId="7" xfId="0" applyFont="1" applyBorder="1" applyAlignment="1">
      <alignment horizontal="center"/>
    </xf>
    <xf numFmtId="0" fontId="20" fillId="2" borderId="10" xfId="0" applyFont="1" applyFill="1" applyBorder="1"/>
    <xf numFmtId="164" fontId="20" fillId="2" borderId="10" xfId="0" applyNumberFormat="1" applyFont="1" applyFill="1" applyBorder="1"/>
    <xf numFmtId="164" fontId="7" fillId="0" borderId="2" xfId="0" applyNumberFormat="1" applyFont="1" applyFill="1" applyBorder="1"/>
    <xf numFmtId="164" fontId="20" fillId="2" borderId="0" xfId="0" applyNumberFormat="1" applyFont="1" applyFill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6" fontId="7" fillId="0" borderId="2" xfId="0" applyNumberFormat="1" applyFont="1" applyFill="1" applyBorder="1"/>
    <xf numFmtId="6" fontId="20" fillId="0" borderId="0" xfId="0" applyNumberFormat="1" applyFont="1" applyBorder="1"/>
    <xf numFmtId="6" fontId="7" fillId="0" borderId="0" xfId="0" applyNumberFormat="1" applyFont="1" applyFill="1" applyBorder="1"/>
    <xf numFmtId="164" fontId="20" fillId="2" borderId="0" xfId="0" applyNumberFormat="1" applyFont="1" applyFill="1" applyBorder="1"/>
    <xf numFmtId="0" fontId="8" fillId="0" borderId="10" xfId="0" applyFont="1" applyBorder="1"/>
    <xf numFmtId="0" fontId="6" fillId="0" borderId="10" xfId="0" applyFont="1" applyBorder="1"/>
    <xf numFmtId="164" fontId="20" fillId="2" borderId="2" xfId="0" applyNumberFormat="1" applyFont="1" applyFill="1" applyBorder="1"/>
    <xf numFmtId="0" fontId="24" fillId="0" borderId="4" xfId="0" applyFont="1" applyBorder="1"/>
    <xf numFmtId="0" fontId="25" fillId="0" borderId="0" xfId="0" applyFont="1"/>
    <xf numFmtId="0" fontId="11" fillId="0" borderId="0" xfId="0" applyFont="1"/>
    <xf numFmtId="0" fontId="11" fillId="3" borderId="0" xfId="0" applyFont="1" applyFill="1"/>
    <xf numFmtId="0" fontId="0" fillId="3" borderId="0" xfId="0" applyFill="1"/>
    <xf numFmtId="0" fontId="20" fillId="0" borderId="2" xfId="0" applyFont="1" applyFill="1" applyBorder="1"/>
    <xf numFmtId="164" fontId="21" fillId="2" borderId="0" xfId="0" applyNumberFormat="1" applyFont="1" applyFill="1" applyBorder="1"/>
    <xf numFmtId="0" fontId="22" fillId="2" borderId="0" xfId="0" applyFont="1" applyFill="1"/>
    <xf numFmtId="164" fontId="23" fillId="2" borderId="0" xfId="0" applyNumberFormat="1" applyFont="1" applyFill="1"/>
    <xf numFmtId="0" fontId="15" fillId="0" borderId="0" xfId="0" applyFont="1" applyAlignment="1">
      <alignment horizontal="left"/>
    </xf>
    <xf numFmtId="0" fontId="0" fillId="4" borderId="1" xfId="0" applyFill="1" applyBorder="1"/>
    <xf numFmtId="0" fontId="3" fillId="0" borderId="12" xfId="0" applyFont="1" applyBorder="1"/>
    <xf numFmtId="0" fontId="0" fillId="5" borderId="13" xfId="0" applyFill="1" applyBorder="1"/>
    <xf numFmtId="0" fontId="6" fillId="0" borderId="14" xfId="0" applyFont="1" applyBorder="1"/>
    <xf numFmtId="0" fontId="0" fillId="6" borderId="6" xfId="0" applyFill="1" applyBorder="1"/>
    <xf numFmtId="0" fontId="9" fillId="0" borderId="12" xfId="0" applyFont="1" applyBorder="1"/>
    <xf numFmtId="6" fontId="20" fillId="2" borderId="2" xfId="0" applyNumberFormat="1" applyFont="1" applyFill="1" applyBorder="1" applyAlignment="1">
      <alignment horizontal="right"/>
    </xf>
    <xf numFmtId="6" fontId="20" fillId="0" borderId="7" xfId="0" applyNumberFormat="1" applyFont="1" applyFill="1" applyBorder="1" applyAlignment="1">
      <alignment horizontal="left"/>
    </xf>
    <xf numFmtId="0" fontId="24" fillId="0" borderId="6" xfId="0" applyFont="1" applyBorder="1"/>
    <xf numFmtId="0" fontId="24" fillId="0" borderId="7" xfId="0" applyFont="1" applyBorder="1"/>
    <xf numFmtId="0" fontId="27" fillId="3" borderId="0" xfId="0" applyFont="1" applyFill="1"/>
    <xf numFmtId="0" fontId="17" fillId="3" borderId="9" xfId="0" applyFont="1" applyFill="1" applyBorder="1"/>
    <xf numFmtId="0" fontId="28" fillId="3" borderId="9" xfId="0" applyFont="1" applyFill="1" applyBorder="1"/>
    <xf numFmtId="0" fontId="18" fillId="3" borderId="11" xfId="0" applyFont="1" applyFill="1" applyBorder="1"/>
    <xf numFmtId="0" fontId="12" fillId="3" borderId="9" xfId="0" applyFont="1" applyFill="1" applyBorder="1"/>
    <xf numFmtId="0" fontId="18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00"/>
      <color rgb="FFFF00FF"/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208B-92E8-46E5-8AE2-67BD9784E6E7}">
  <dimension ref="A1:S62"/>
  <sheetViews>
    <sheetView tabSelected="1" workbookViewId="0">
      <pane ySplit="5" topLeftCell="A36" activePane="bottomLeft" state="frozen"/>
      <selection pane="bottomLeft" activeCell="C18" sqref="C18"/>
    </sheetView>
  </sheetViews>
  <sheetFormatPr defaultRowHeight="15" x14ac:dyDescent="0.25"/>
  <cols>
    <col min="2" max="2" width="12.7109375" customWidth="1"/>
    <col min="5" max="5" width="10.7109375" customWidth="1"/>
    <col min="6" max="6" width="20.7109375" customWidth="1"/>
    <col min="7" max="7" width="14.7109375" customWidth="1"/>
    <col min="8" max="8" width="3.7109375" customWidth="1"/>
    <col min="9" max="10" width="12.7109375" customWidth="1"/>
  </cols>
  <sheetData>
    <row r="1" spans="1:19" ht="32.25" thickBot="1" x14ac:dyDescent="0.55000000000000004">
      <c r="A1" s="2" t="s">
        <v>45</v>
      </c>
      <c r="C1" s="2"/>
    </row>
    <row r="2" spans="1:19" ht="16.5" thickBot="1" x14ac:dyDescent="0.3">
      <c r="G2" s="73" t="s">
        <v>46</v>
      </c>
      <c r="H2" s="74"/>
      <c r="I2" s="75" t="s">
        <v>47</v>
      </c>
    </row>
    <row r="3" spans="1:19" ht="15.75" thickBot="1" x14ac:dyDescent="0.3">
      <c r="H3" s="76"/>
      <c r="I3" s="77" t="s">
        <v>48</v>
      </c>
    </row>
    <row r="4" spans="1:19" ht="15.75" thickBot="1" x14ac:dyDescent="0.3">
      <c r="H4" s="78"/>
      <c r="I4" s="79" t="s">
        <v>49</v>
      </c>
    </row>
    <row r="5" spans="1:19" ht="27" thickBot="1" x14ac:dyDescent="0.45">
      <c r="A5" s="15" t="s">
        <v>0</v>
      </c>
      <c r="D5" s="45"/>
      <c r="E5" s="11"/>
      <c r="F5" s="31" t="s">
        <v>30</v>
      </c>
      <c r="G5" s="45"/>
      <c r="H5" s="85"/>
      <c r="I5" s="86" t="s">
        <v>50</v>
      </c>
      <c r="J5" s="87"/>
      <c r="K5" s="88" t="s">
        <v>51</v>
      </c>
      <c r="L5" s="89"/>
      <c r="M5" s="87"/>
    </row>
    <row r="6" spans="1:19" ht="15.75" thickBot="1" x14ac:dyDescent="0.3"/>
    <row r="7" spans="1:19" ht="21" x14ac:dyDescent="0.35">
      <c r="A7" s="54">
        <v>1</v>
      </c>
      <c r="B7" s="17" t="s">
        <v>2</v>
      </c>
      <c r="C7" s="18"/>
      <c r="D7" s="18"/>
      <c r="E7" s="18"/>
      <c r="F7" s="80">
        <v>5000</v>
      </c>
      <c r="G7" s="69"/>
      <c r="H7" s="37" t="s">
        <v>10</v>
      </c>
      <c r="I7" s="38"/>
      <c r="J7" s="38"/>
      <c r="K7" s="38"/>
      <c r="L7" s="38"/>
      <c r="M7" s="38"/>
      <c r="N7" s="38"/>
      <c r="O7" s="38"/>
      <c r="P7" s="18"/>
      <c r="Q7" s="18"/>
      <c r="R7" s="18"/>
      <c r="S7" s="20"/>
    </row>
    <row r="8" spans="1:19" ht="16.5" thickBot="1" x14ac:dyDescent="0.3">
      <c r="B8" s="33" t="s">
        <v>3</v>
      </c>
      <c r="C8" s="27"/>
      <c r="D8" s="27"/>
      <c r="E8" s="27"/>
      <c r="F8" s="81"/>
      <c r="G8" s="39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0"/>
    </row>
    <row r="9" spans="1:19" ht="15.75" x14ac:dyDescent="0.25">
      <c r="F9" s="5"/>
      <c r="G9" s="5"/>
    </row>
    <row r="10" spans="1:19" ht="16.5" thickBot="1" x14ac:dyDescent="0.3">
      <c r="F10" s="5"/>
      <c r="G10" s="5"/>
    </row>
    <row r="11" spans="1:19" ht="21" x14ac:dyDescent="0.35">
      <c r="A11" s="54">
        <v>2</v>
      </c>
      <c r="B11" s="17" t="s">
        <v>31</v>
      </c>
      <c r="C11" s="18"/>
      <c r="D11" s="18"/>
      <c r="E11" s="18"/>
      <c r="F11" s="48">
        <v>11266960</v>
      </c>
      <c r="G11" s="5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</row>
    <row r="12" spans="1:19" ht="15.75" x14ac:dyDescent="0.25">
      <c r="B12" s="21" t="s">
        <v>32</v>
      </c>
      <c r="C12" s="22"/>
      <c r="D12" s="22"/>
      <c r="E12" s="22"/>
      <c r="F12" s="58"/>
      <c r="G12" s="59"/>
      <c r="H12" s="23" t="s">
        <v>33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5"/>
    </row>
    <row r="13" spans="1:19" ht="16.5" thickBot="1" x14ac:dyDescent="0.3">
      <c r="B13" s="26"/>
      <c r="C13" s="27"/>
      <c r="D13" s="27"/>
      <c r="E13" s="27"/>
      <c r="F13" s="28"/>
      <c r="G13" s="28"/>
      <c r="H13" s="29" t="s">
        <v>13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0"/>
    </row>
    <row r="14" spans="1:19" ht="15.75" x14ac:dyDescent="0.25">
      <c r="F14" s="5"/>
      <c r="G14" s="5"/>
    </row>
    <row r="15" spans="1:19" ht="16.5" thickBot="1" x14ac:dyDescent="0.3">
      <c r="F15" s="5"/>
      <c r="G15" s="5"/>
    </row>
    <row r="16" spans="1:19" ht="21" x14ac:dyDescent="0.35">
      <c r="A16" s="54">
        <v>3</v>
      </c>
      <c r="B16" s="17" t="s">
        <v>22</v>
      </c>
      <c r="C16" s="18"/>
      <c r="D16" s="18"/>
      <c r="E16" s="18"/>
      <c r="F16" s="48">
        <f>+F11*0.01</f>
        <v>112669.6</v>
      </c>
      <c r="G16" s="56"/>
      <c r="H16" s="19" t="s">
        <v>12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</row>
    <row r="17" spans="1:19" ht="16.5" thickBot="1" x14ac:dyDescent="0.3">
      <c r="B17" s="82" t="s">
        <v>52</v>
      </c>
      <c r="C17" s="83"/>
      <c r="D17" s="83"/>
      <c r="E17" s="83"/>
      <c r="F17" s="34"/>
      <c r="G17" s="49"/>
      <c r="H17" s="29" t="s">
        <v>13</v>
      </c>
      <c r="I17" s="40"/>
      <c r="J17" s="40"/>
      <c r="K17" s="40"/>
      <c r="L17" s="40"/>
      <c r="M17" s="40"/>
      <c r="N17" s="40"/>
      <c r="O17" s="27"/>
      <c r="P17" s="27"/>
      <c r="Q17" s="27"/>
      <c r="R17" s="27"/>
      <c r="S17" s="30"/>
    </row>
    <row r="18" spans="1:19" ht="15.75" x14ac:dyDescent="0.25">
      <c r="F18" s="6"/>
      <c r="G18" s="6"/>
      <c r="H18" s="3"/>
    </row>
    <row r="19" spans="1:19" ht="16.5" thickBot="1" x14ac:dyDescent="0.3">
      <c r="F19" s="6"/>
      <c r="G19" s="6"/>
      <c r="H19" s="3"/>
    </row>
    <row r="20" spans="1:19" ht="21.75" thickBot="1" x14ac:dyDescent="0.4">
      <c r="A20" s="55">
        <v>4</v>
      </c>
      <c r="B20" s="41" t="s">
        <v>1</v>
      </c>
      <c r="C20" s="42"/>
      <c r="D20" s="42"/>
      <c r="E20" s="42"/>
      <c r="F20" s="50">
        <v>48</v>
      </c>
      <c r="G20" s="46"/>
      <c r="H20" s="43" t="s">
        <v>21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4"/>
    </row>
    <row r="21" spans="1:19" ht="15.75" x14ac:dyDescent="0.25">
      <c r="F21" s="6"/>
      <c r="G21" s="6"/>
    </row>
    <row r="22" spans="1:19" ht="16.5" thickBot="1" x14ac:dyDescent="0.3">
      <c r="F22" s="6"/>
      <c r="G22" s="6"/>
    </row>
    <row r="23" spans="1:19" ht="21.75" thickBot="1" x14ac:dyDescent="0.4">
      <c r="A23" s="54">
        <v>5</v>
      </c>
      <c r="B23" s="41" t="s">
        <v>34</v>
      </c>
      <c r="C23" s="42"/>
      <c r="D23" s="42"/>
      <c r="E23" s="42"/>
      <c r="F23" s="51">
        <f>+F16/F20</f>
        <v>2347.2833333333333</v>
      </c>
      <c r="G23" s="61"/>
      <c r="H23" s="62" t="s">
        <v>35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</row>
    <row r="24" spans="1:19" ht="15.75" x14ac:dyDescent="0.25">
      <c r="F24" s="6"/>
      <c r="G24" s="6"/>
    </row>
    <row r="25" spans="1:19" ht="16.5" thickBot="1" x14ac:dyDescent="0.3">
      <c r="F25" s="6"/>
      <c r="G25" s="6"/>
    </row>
    <row r="26" spans="1:19" ht="21.75" thickBot="1" x14ac:dyDescent="0.4">
      <c r="A26" s="54">
        <v>6</v>
      </c>
      <c r="B26" s="41" t="s">
        <v>20</v>
      </c>
      <c r="C26" s="42"/>
      <c r="D26" s="42"/>
      <c r="E26" s="42"/>
      <c r="F26" s="51">
        <v>430000</v>
      </c>
      <c r="G26" s="47"/>
      <c r="H26" s="43" t="s">
        <v>21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</row>
    <row r="27" spans="1:19" ht="15.75" x14ac:dyDescent="0.25">
      <c r="B27" s="1"/>
      <c r="F27" s="12"/>
      <c r="G27" s="12"/>
      <c r="H27" s="7"/>
    </row>
    <row r="28" spans="1:19" ht="16.5" thickBot="1" x14ac:dyDescent="0.3">
      <c r="B28" s="1"/>
      <c r="F28" s="12"/>
      <c r="G28" s="12"/>
      <c r="H28" s="7"/>
    </row>
    <row r="29" spans="1:19" ht="21" x14ac:dyDescent="0.35">
      <c r="A29" s="54">
        <v>7</v>
      </c>
      <c r="B29" s="17" t="s">
        <v>36</v>
      </c>
      <c r="C29" s="18"/>
      <c r="D29" s="18"/>
      <c r="E29" s="18"/>
      <c r="F29" s="63">
        <f>+F23</f>
        <v>2347.2833333333333</v>
      </c>
      <c r="G29" s="52"/>
      <c r="H29" s="3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</row>
    <row r="30" spans="1:19" ht="15.75" x14ac:dyDescent="0.25">
      <c r="B30" s="21" t="s">
        <v>37</v>
      </c>
      <c r="C30" s="22"/>
      <c r="D30" s="22"/>
      <c r="E30" s="22"/>
      <c r="F30" s="32"/>
      <c r="G30" s="36"/>
      <c r="H30" s="23" t="s">
        <v>11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5"/>
    </row>
    <row r="31" spans="1:19" ht="15.75" x14ac:dyDescent="0.25">
      <c r="B31" s="64" t="s">
        <v>38</v>
      </c>
      <c r="C31" s="22"/>
      <c r="D31" s="22"/>
      <c r="E31" s="22"/>
      <c r="F31" s="60">
        <f>+F20*F23</f>
        <v>112669.6</v>
      </c>
      <c r="G31" s="36"/>
      <c r="H31" s="23" t="s">
        <v>9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5"/>
    </row>
    <row r="32" spans="1:19" ht="15.75" x14ac:dyDescent="0.25">
      <c r="B32" s="21"/>
      <c r="C32" s="22"/>
      <c r="D32" s="22"/>
      <c r="E32" s="22"/>
      <c r="F32" s="36"/>
      <c r="G32" s="36"/>
      <c r="H32" s="24" t="s">
        <v>14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5"/>
    </row>
    <row r="33" spans="1:19" ht="15.75" x14ac:dyDescent="0.25">
      <c r="B33" s="21"/>
      <c r="C33" s="22"/>
      <c r="D33" s="22"/>
      <c r="E33" s="22"/>
      <c r="F33" s="36"/>
      <c r="G33" s="36"/>
      <c r="H33" s="24" t="s">
        <v>15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5"/>
    </row>
    <row r="34" spans="1:19" ht="15.75" x14ac:dyDescent="0.25">
      <c r="B34" s="21"/>
      <c r="C34" s="22"/>
      <c r="D34" s="22"/>
      <c r="E34" s="22"/>
      <c r="F34" s="36"/>
      <c r="G34" s="36"/>
      <c r="H34" s="24" t="s">
        <v>16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5"/>
    </row>
    <row r="35" spans="1:19" ht="15.75" x14ac:dyDescent="0.25">
      <c r="B35" s="21"/>
      <c r="C35" s="22"/>
      <c r="D35" s="22"/>
      <c r="E35" s="22"/>
      <c r="F35" s="36"/>
      <c r="G35" s="36"/>
      <c r="H35" s="24" t="s">
        <v>17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5"/>
    </row>
    <row r="36" spans="1:19" ht="16.5" thickBot="1" x14ac:dyDescent="0.3">
      <c r="B36" s="33"/>
      <c r="C36" s="27"/>
      <c r="D36" s="27"/>
      <c r="E36" s="27"/>
      <c r="F36" s="35"/>
      <c r="G36" s="35"/>
      <c r="H36" s="29" t="s">
        <v>18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30"/>
    </row>
    <row r="37" spans="1:19" ht="15.75" x14ac:dyDescent="0.25">
      <c r="B37" s="1"/>
      <c r="F37" s="12"/>
      <c r="G37" s="12"/>
      <c r="H37" s="7"/>
    </row>
    <row r="38" spans="1:19" ht="15.75" x14ac:dyDescent="0.25">
      <c r="B38" s="1"/>
      <c r="F38" s="12"/>
      <c r="G38" s="12"/>
      <c r="H38" s="7"/>
    </row>
    <row r="39" spans="1:19" ht="26.25" x14ac:dyDescent="0.4">
      <c r="A39" s="16" t="s">
        <v>4</v>
      </c>
      <c r="B39" s="13"/>
      <c r="F39" s="6"/>
      <c r="G39" s="6"/>
    </row>
    <row r="40" spans="1:19" ht="15.75" x14ac:dyDescent="0.25">
      <c r="F40" s="8"/>
      <c r="G40" s="8"/>
    </row>
    <row r="41" spans="1:19" ht="15.75" x14ac:dyDescent="0.25">
      <c r="B41" s="14" t="s">
        <v>39</v>
      </c>
      <c r="F41" s="8"/>
      <c r="G41" s="3"/>
    </row>
    <row r="42" spans="1:19" ht="18.75" x14ac:dyDescent="0.3">
      <c r="B42" s="1" t="s">
        <v>23</v>
      </c>
      <c r="F42" s="9">
        <v>430000</v>
      </c>
      <c r="G42" s="3"/>
      <c r="H42" s="3" t="s">
        <v>28</v>
      </c>
      <c r="I42" s="3"/>
      <c r="J42" s="3"/>
      <c r="K42" s="3"/>
      <c r="L42" s="3"/>
      <c r="M42" s="3"/>
      <c r="N42" s="3"/>
      <c r="O42" s="3"/>
      <c r="P42" s="3"/>
    </row>
    <row r="43" spans="1:19" ht="15.75" x14ac:dyDescent="0.25">
      <c r="B43" s="1" t="s">
        <v>24</v>
      </c>
      <c r="F43" s="53">
        <f>F42*0.12</f>
        <v>51600</v>
      </c>
      <c r="G43" s="3"/>
      <c r="H43" s="3" t="s">
        <v>6</v>
      </c>
    </row>
    <row r="44" spans="1:19" ht="15.75" x14ac:dyDescent="0.25">
      <c r="B44" s="1"/>
      <c r="F44" s="8"/>
      <c r="G44" s="3"/>
      <c r="H44" s="3" t="s">
        <v>5</v>
      </c>
    </row>
    <row r="45" spans="1:19" ht="15.75" x14ac:dyDescent="0.25">
      <c r="B45" s="1"/>
      <c r="F45" s="8"/>
      <c r="G45" s="3"/>
      <c r="H45" s="3" t="s">
        <v>7</v>
      </c>
    </row>
    <row r="46" spans="1:19" ht="15.75" x14ac:dyDescent="0.25">
      <c r="F46" s="8"/>
      <c r="G46" s="3"/>
      <c r="H46" s="3" t="s">
        <v>8</v>
      </c>
    </row>
    <row r="47" spans="1:19" ht="15.75" x14ac:dyDescent="0.25">
      <c r="B47" s="1" t="s">
        <v>29</v>
      </c>
      <c r="F47" s="60">
        <f>+F16</f>
        <v>112669.6</v>
      </c>
      <c r="G47" s="3"/>
      <c r="H47" s="3" t="s">
        <v>12</v>
      </c>
    </row>
    <row r="48" spans="1:19" ht="15.75" x14ac:dyDescent="0.25">
      <c r="B48" s="1" t="s">
        <v>25</v>
      </c>
      <c r="F48" s="60">
        <f>+F42-F43-F47</f>
        <v>265730.40000000002</v>
      </c>
      <c r="G48" s="3"/>
      <c r="H48" s="7" t="s">
        <v>40</v>
      </c>
    </row>
    <row r="49" spans="2:19" ht="15.75" x14ac:dyDescent="0.25">
      <c r="F49" s="8"/>
      <c r="G49" s="3"/>
      <c r="H49" s="3"/>
    </row>
    <row r="50" spans="2:19" ht="15.75" x14ac:dyDescent="0.25">
      <c r="B50" s="65" t="s">
        <v>41</v>
      </c>
      <c r="F50" s="8"/>
      <c r="H50" s="7"/>
    </row>
    <row r="51" spans="2:19" ht="15.75" x14ac:dyDescent="0.25">
      <c r="B51" s="1" t="s">
        <v>25</v>
      </c>
      <c r="F51" s="53">
        <f>+F48</f>
        <v>265730.40000000002</v>
      </c>
      <c r="G51" s="3"/>
    </row>
    <row r="52" spans="2:19" ht="15.75" x14ac:dyDescent="0.25">
      <c r="B52" s="3" t="s">
        <v>26</v>
      </c>
      <c r="F52" s="53">
        <f>+F43</f>
        <v>51600</v>
      </c>
      <c r="G52" s="4"/>
      <c r="H52" s="3" t="s">
        <v>6</v>
      </c>
    </row>
    <row r="53" spans="2:19" ht="15.75" x14ac:dyDescent="0.25">
      <c r="B53" s="3"/>
      <c r="F53" s="8"/>
      <c r="G53" s="4"/>
      <c r="H53" s="3" t="s">
        <v>5</v>
      </c>
    </row>
    <row r="54" spans="2:19" ht="15.75" x14ac:dyDescent="0.25">
      <c r="B54" s="3"/>
      <c r="F54" s="8"/>
      <c r="G54" s="4"/>
      <c r="H54" s="3" t="s">
        <v>7</v>
      </c>
    </row>
    <row r="55" spans="2:19" ht="15.75" x14ac:dyDescent="0.25">
      <c r="B55" s="3"/>
      <c r="F55" s="8"/>
      <c r="G55" s="4"/>
      <c r="H55" s="3" t="s">
        <v>8</v>
      </c>
    </row>
    <row r="56" spans="2:19" ht="15.75" x14ac:dyDescent="0.25">
      <c r="B56" s="1" t="s">
        <v>42</v>
      </c>
      <c r="F56" s="60">
        <f>+F31</f>
        <v>112669.6</v>
      </c>
      <c r="H56" s="3" t="s">
        <v>11</v>
      </c>
      <c r="S56" s="11"/>
    </row>
    <row r="57" spans="2:19" ht="15.75" x14ac:dyDescent="0.25">
      <c r="B57" s="1"/>
      <c r="F57" s="8"/>
      <c r="H57" s="3" t="s">
        <v>9</v>
      </c>
      <c r="S57" s="11"/>
    </row>
    <row r="58" spans="2:19" ht="18.75" x14ac:dyDescent="0.3">
      <c r="B58" s="1" t="s">
        <v>27</v>
      </c>
      <c r="F58" s="70">
        <f>SUM(F51:F57)</f>
        <v>430000</v>
      </c>
      <c r="H58" s="66"/>
      <c r="S58" s="11"/>
    </row>
    <row r="59" spans="2:19" ht="18.75" x14ac:dyDescent="0.3">
      <c r="B59" s="1"/>
      <c r="F59" s="10"/>
      <c r="H59" s="66"/>
    </row>
    <row r="60" spans="2:19" ht="21" x14ac:dyDescent="0.35">
      <c r="B60" s="71" t="s">
        <v>19</v>
      </c>
      <c r="C60" s="13"/>
      <c r="F60" s="72">
        <f>-F42+F58</f>
        <v>0</v>
      </c>
      <c r="H60" s="84" t="s">
        <v>43</v>
      </c>
      <c r="I60" s="68"/>
      <c r="J60" s="68"/>
      <c r="K60" s="68"/>
      <c r="L60" s="68"/>
      <c r="M60" s="68"/>
      <c r="N60" s="68"/>
      <c r="O60" s="68"/>
      <c r="P60" s="68"/>
    </row>
    <row r="61" spans="2:19" ht="15.75" x14ac:dyDescent="0.25">
      <c r="F61" s="8"/>
      <c r="H61" s="67" t="s">
        <v>44</v>
      </c>
      <c r="I61" s="68"/>
      <c r="J61" s="68"/>
      <c r="K61" s="68"/>
      <c r="L61" s="68"/>
      <c r="M61" s="68"/>
      <c r="N61" s="68"/>
      <c r="O61" s="68"/>
      <c r="P61" s="68"/>
    </row>
    <row r="62" spans="2:19" ht="15.75" x14ac:dyDescent="0.25">
      <c r="F62" s="6"/>
    </row>
  </sheetData>
  <sheetProtection algorithmName="SHA-512" hashValue="Rn4VnNep2gFcy3pzgyjHx16HiSIys3lsLyvkUW063AdivXGoUmz+QG7ouuaXH0qRjHhtjBUtnjOHdcD4soDQpQ==" saltValue="iTvK7CzQKC9w5/DxDkPREw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</dc:creator>
  <cp:lastModifiedBy>Lee Mulvihill</cp:lastModifiedBy>
  <dcterms:created xsi:type="dcterms:W3CDTF">2022-06-16T14:23:46Z</dcterms:created>
  <dcterms:modified xsi:type="dcterms:W3CDTF">2022-08-15T14:34:06Z</dcterms:modified>
</cp:coreProperties>
</file>